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ÜL\Übungsleiter Stundenzettel\Abrechnung 4. Quartal\"/>
    </mc:Choice>
  </mc:AlternateContent>
  <xr:revisionPtr revIDLastSave="0" documentId="13_ncr:1_{844982E1-8C3C-4A3E-94DA-84DDA3327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dropdown" sheetId="2" state="hidden" r:id="rId2"/>
  </sheets>
  <externalReferences>
    <externalReference r:id="rId3"/>
  </externalReferences>
  <definedNames>
    <definedName name="MDE">[1]Übersicht!$E$5</definedName>
    <definedName name="MEE">[1]Übersicht!$E$3</definedName>
    <definedName name="MZE">[1]Übersicht!$E$4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D43" i="1"/>
  <c r="J40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1" i="1"/>
  <c r="E32" i="1"/>
  <c r="E33" i="1"/>
  <c r="E34" i="1"/>
  <c r="E35" i="1"/>
  <c r="E36" i="1"/>
  <c r="E37" i="1"/>
  <c r="E38" i="1"/>
  <c r="E39" i="1"/>
  <c r="E40" i="1"/>
  <c r="E10" i="1"/>
  <c r="L7" i="1"/>
  <c r="G7" i="1"/>
  <c r="B7" i="1"/>
  <c r="O41" i="1" l="1"/>
  <c r="J41" i="1"/>
  <c r="E41" i="1"/>
  <c r="F40" i="1"/>
  <c r="J43" i="1" l="1"/>
  <c r="L43" i="1" s="1"/>
  <c r="K43" i="1" l="1"/>
</calcChain>
</file>

<file path=xl/sharedStrings.xml><?xml version="1.0" encoding="utf-8"?>
<sst xmlns="http://schemas.openxmlformats.org/spreadsheetml/2006/main" count="150" uniqueCount="44">
  <si>
    <t>Turngemeinde Landshut v. 1861 e.V.</t>
  </si>
  <si>
    <t>Abteilung:</t>
  </si>
  <si>
    <t>Monat</t>
  </si>
  <si>
    <t>Datum</t>
  </si>
  <si>
    <t>Unterschrift des Übungsleiters</t>
  </si>
  <si>
    <t>Unterschrift des Abteilungsleiters</t>
  </si>
  <si>
    <t>Name des Übungsleiters:</t>
  </si>
  <si>
    <t>Hauptverein (10)</t>
  </si>
  <si>
    <t>Basketball (11)</t>
  </si>
  <si>
    <t>Behindertensport (12)</t>
  </si>
  <si>
    <t>Faustball (13)</t>
  </si>
  <si>
    <t>Fechten (14)</t>
  </si>
  <si>
    <t>Freizeitsport (15)</t>
  </si>
  <si>
    <t>Handball (18)</t>
  </si>
  <si>
    <t>Judo (19)</t>
  </si>
  <si>
    <t>Ju Jutsu (20)</t>
  </si>
  <si>
    <t>Karate (21)</t>
  </si>
  <si>
    <t>Leichtathletik (22)</t>
  </si>
  <si>
    <t>Tischtennis (25)</t>
  </si>
  <si>
    <t>Turnen (26)</t>
  </si>
  <si>
    <t>Volleyball (27)</t>
  </si>
  <si>
    <t>Rehasport (29)</t>
  </si>
  <si>
    <t>Unihockey (30)</t>
  </si>
  <si>
    <t>Kung-Fu (32)</t>
  </si>
  <si>
    <t>Rope Skipping (40)</t>
  </si>
  <si>
    <t>Garde- und Schautanz (41)</t>
  </si>
  <si>
    <t>Tai Chi (42)</t>
  </si>
  <si>
    <t>Aikido (43)</t>
  </si>
  <si>
    <t>Kiss (47)</t>
  </si>
  <si>
    <t>1. Quartal</t>
  </si>
  <si>
    <t>2. Quartal</t>
  </si>
  <si>
    <t>3. Quartal</t>
  </si>
  <si>
    <t>4. Quartal</t>
  </si>
  <si>
    <t>Schwerathletik (16)</t>
  </si>
  <si>
    <t>Anzahl Einheit</t>
  </si>
  <si>
    <t>bis</t>
  </si>
  <si>
    <t>von</t>
  </si>
  <si>
    <t>-</t>
  </si>
  <si>
    <t>Übungseinheit</t>
  </si>
  <si>
    <t>Fit und Gesund (17)</t>
  </si>
  <si>
    <t>Monatseinheiten</t>
  </si>
  <si>
    <t>Tanz (24)</t>
  </si>
  <si>
    <t>BJJ (49)</t>
  </si>
  <si>
    <r>
      <t xml:space="preserve">Hinweis ab 1. April 2021:  </t>
    </r>
    <r>
      <rPr>
        <sz val="8"/>
        <color indexed="8"/>
        <rFont val="Calibri"/>
        <family val="2"/>
      </rPr>
      <t xml:space="preserve">Jede verrechnete TGL-Übungsstunde muss mindestens 45 Minuten praktischen Übens umfassen. Es darf nur der – laut Programm/Hallenplan - tatsächlich geleistete Übungszeitraum abgerechnet werden. Zusammenhängende Übungszeiträume müssen durch 15 Minuten teilbar sein. Dieser Zeitraum geteilt durch 15 Minuten ergibt die Zahl der abzurechnenden Einheiten (z.B. 60 Minuten : 15 = 4 Einheiten). Übungszeiträume, die über mehrere Tage verteilt sind, sind getrennt zu berechnen. Urlaubs- und Ausfallzeiten dürfen nur durch eine/n anerkannte/n Übungsleiter/in vertreten werden, der/die diese Stunden selbst abrechnet. Die Übungsstunden sind grundsätzlich quartalsweise abzurechnen. Der Beleg ist nach Ende des Quartals zeitnah - unterschrieben und kontrolliert durch den/die Abteilungsleiter/in – in der Geschäftsstelle einzureichen. Abgerechnet werden können nur die Übungsstunden der letzten beiden vorangegangenen Quartale. Die Überweisung des Entgelts erfolgt zeitnah nach Eingang des Belegs.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</si>
</sst>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/m/"/>
    <numFmt numFmtId="165" formatCode="_-* #,##0.00\ [$€-407]_-;\-* #,##0.00\ [$€-407]_-;_-* &quot;-&quot;??\ [$€-407]_-;_-@_-"/>
    <numFmt numFmtId="166" formatCode="h"/>
  </numFmts>
  <fonts count="8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20" fontId="0" fillId="0" borderId="0" xfId="0" applyNumberFormat="1"/>
    <xf numFmtId="166" fontId="0" fillId="0" borderId="1" xfId="0" applyNumberFormat="1" applyBorder="1" applyAlignment="1" applyProtection="1">
      <alignment vertical="center"/>
    </xf>
    <xf numFmtId="164" fontId="0" fillId="0" borderId="1" xfId="0" quotePrefix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1" fontId="0" fillId="0" borderId="1" xfId="0" applyNumberFormat="1" applyBorder="1" applyAlignment="1" applyProtection="1">
      <alignment vertical="center"/>
    </xf>
    <xf numFmtId="0" fontId="0" fillId="0" borderId="0" xfId="0" quotePrefix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9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242684</xdr:colOff>
      <xdr:row>0</xdr:row>
      <xdr:rowOff>0</xdr:rowOff>
    </xdr:from>
    <xdr:to>
      <xdr:col>14</xdr:col>
      <xdr:colOff>560786</xdr:colOff>
      <xdr:row>4</xdr:row>
      <xdr:rowOff>15039</xdr:rowOff>
    </xdr:to>
    <xdr:pic>
      <xdr:nvPicPr>
        <xdr:cNvPr id="3" name="Grafik 2" descr="tgl logo klei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5419" y="0"/>
          <a:ext cx="799955" cy="922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0;L-Stunden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Einzelausdruck"/>
      <sheetName val="- 50"/>
      <sheetName val="- 100"/>
      <sheetName val="- 150"/>
      <sheetName val="- 200"/>
      <sheetName val="Tabelle1"/>
      <sheetName val="Tabelle2"/>
    </sheetNames>
    <sheetDataSet>
      <sheetData sheetId="0">
        <row r="2">
          <cell r="E2" t="str">
            <v>1.Quartal 2016</v>
          </cell>
        </row>
        <row r="3">
          <cell r="E3" t="str">
            <v>Januar</v>
          </cell>
        </row>
        <row r="4">
          <cell r="E4" t="str">
            <v>Februar</v>
          </cell>
        </row>
        <row r="5">
          <cell r="E5" t="str">
            <v>März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showWhiteSpace="0" view="pageLayout" zoomScaleNormal="100" workbookViewId="0">
      <selection activeCell="K4" sqref="K4"/>
    </sheetView>
  </sheetViews>
  <sheetFormatPr baseColWidth="10" defaultRowHeight="15" x14ac:dyDescent="0.25"/>
  <cols>
    <col min="1" max="1" width="10" customWidth="1"/>
    <col min="2" max="2" width="6.5703125" customWidth="1"/>
    <col min="3" max="3" width="1.42578125" customWidth="1"/>
    <col min="4" max="4" width="6.5703125" customWidth="1"/>
    <col min="5" max="5" width="8.140625" customWidth="1"/>
    <col min="6" max="6" width="10" customWidth="1"/>
    <col min="7" max="7" width="6.5703125" customWidth="1"/>
    <col min="8" max="8" width="1.42578125" customWidth="1"/>
    <col min="9" max="9" width="6.5703125" customWidth="1"/>
    <col min="10" max="10" width="8.140625" customWidth="1"/>
    <col min="11" max="11" width="10" customWidth="1"/>
    <col min="12" max="12" width="6.5703125" customWidth="1"/>
    <col min="13" max="13" width="1.42578125" customWidth="1"/>
    <col min="14" max="14" width="6.7109375" customWidth="1"/>
    <col min="15" max="15" width="8.140625" customWidth="1"/>
    <col min="16" max="16" width="0.42578125" customWidth="1"/>
  </cols>
  <sheetData>
    <row r="1" spans="1:15" ht="26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s="38"/>
      <c r="B2" s="38"/>
      <c r="C2" s="38"/>
      <c r="D2" s="38"/>
      <c r="E2" s="38"/>
      <c r="F2" s="6"/>
      <c r="G2" s="6"/>
      <c r="H2" s="6"/>
      <c r="I2" s="6"/>
      <c r="J2" s="19"/>
      <c r="K2" s="19"/>
      <c r="L2" s="19"/>
      <c r="M2" s="19"/>
      <c r="N2" s="6"/>
      <c r="O2" s="2"/>
    </row>
    <row r="3" spans="1:15" x14ac:dyDescent="0.25">
      <c r="A3" s="39" t="s">
        <v>6</v>
      </c>
      <c r="B3" s="39"/>
      <c r="C3" s="39"/>
      <c r="D3" s="39"/>
      <c r="E3" s="39"/>
      <c r="F3" s="40"/>
      <c r="G3" s="40"/>
      <c r="H3" s="40"/>
      <c r="I3" s="40"/>
      <c r="J3" s="6"/>
      <c r="K3" s="5" t="s">
        <v>32</v>
      </c>
      <c r="L3" s="18"/>
      <c r="M3" s="18"/>
      <c r="N3" s="19"/>
      <c r="O3" s="1"/>
    </row>
    <row r="4" spans="1:15" x14ac:dyDescent="0.25">
      <c r="A4" s="39" t="s">
        <v>1</v>
      </c>
      <c r="B4" s="39"/>
      <c r="C4" s="39"/>
      <c r="D4" s="39"/>
      <c r="E4" s="39"/>
      <c r="F4" s="40" t="s">
        <v>7</v>
      </c>
      <c r="G4" s="40"/>
      <c r="H4" s="40"/>
      <c r="I4" s="40"/>
      <c r="J4" s="6"/>
      <c r="K4" s="18">
        <v>2022</v>
      </c>
      <c r="L4" s="18"/>
      <c r="M4" s="18"/>
      <c r="N4" s="6"/>
      <c r="O4" s="1"/>
    </row>
    <row r="5" spans="1:15" ht="84" customHeight="1" x14ac:dyDescent="0.25">
      <c r="A5" s="34" t="s">
        <v>43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0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0" t="s">
        <v>2</v>
      </c>
      <c r="B7" s="25" t="str">
        <f>IF(K3="1. Quartal","Januar",IF(K3="2. Quartal","April",IF(K3="3. Quartal","Juli","Oktober")))</f>
        <v>Oktober</v>
      </c>
      <c r="C7" s="26"/>
      <c r="D7" s="26"/>
      <c r="E7" s="27"/>
      <c r="F7" s="10"/>
      <c r="G7" s="25" t="str">
        <f>IF(K3="1. Quartal","Februar",IF(K3="2. Quartal","Mai",IF(K3="3. Quartal","August","November")))</f>
        <v>November</v>
      </c>
      <c r="H7" s="26"/>
      <c r="I7" s="26"/>
      <c r="J7" s="27"/>
      <c r="K7" s="10"/>
      <c r="L7" s="25" t="str">
        <f>IF(K3="1. Quartal","März",IF(K3="2. Quartal","Juni",IF(K3="3. Quartal","September","Dezember")))</f>
        <v>Dezember</v>
      </c>
      <c r="M7" s="26"/>
      <c r="N7" s="26"/>
      <c r="O7" s="27"/>
    </row>
    <row r="8" spans="1:15" ht="15" customHeight="1" x14ac:dyDescent="0.25">
      <c r="A8" s="23" t="s">
        <v>3</v>
      </c>
      <c r="B8" s="29" t="s">
        <v>38</v>
      </c>
      <c r="C8" s="30"/>
      <c r="D8" s="31"/>
      <c r="E8" s="32" t="s">
        <v>34</v>
      </c>
      <c r="F8" s="23" t="s">
        <v>3</v>
      </c>
      <c r="G8" s="29" t="s">
        <v>38</v>
      </c>
      <c r="H8" s="30"/>
      <c r="I8" s="31"/>
      <c r="J8" s="32" t="s">
        <v>34</v>
      </c>
      <c r="K8" s="23" t="s">
        <v>3</v>
      </c>
      <c r="L8" s="29" t="s">
        <v>38</v>
      </c>
      <c r="M8" s="30"/>
      <c r="N8" s="31"/>
      <c r="O8" s="32" t="s">
        <v>34</v>
      </c>
    </row>
    <row r="9" spans="1:15" ht="15" customHeight="1" x14ac:dyDescent="0.25">
      <c r="A9" s="24"/>
      <c r="B9" s="10" t="s">
        <v>36</v>
      </c>
      <c r="C9" s="10"/>
      <c r="D9" s="11" t="s">
        <v>35</v>
      </c>
      <c r="E9" s="33"/>
      <c r="F9" s="24"/>
      <c r="G9" s="11" t="s">
        <v>36</v>
      </c>
      <c r="H9" s="11"/>
      <c r="I9" s="11" t="s">
        <v>35</v>
      </c>
      <c r="J9" s="33"/>
      <c r="K9" s="24"/>
      <c r="L9" s="11" t="s">
        <v>36</v>
      </c>
      <c r="M9" s="11"/>
      <c r="N9" s="11" t="s">
        <v>35</v>
      </c>
      <c r="O9" s="33"/>
    </row>
    <row r="10" spans="1:15" ht="14.25" customHeight="1" x14ac:dyDescent="0.25">
      <c r="A10" s="17">
        <v>44835</v>
      </c>
      <c r="B10" s="20"/>
      <c r="C10" s="9" t="s">
        <v>37</v>
      </c>
      <c r="D10" s="20"/>
      <c r="E10" s="8" t="str">
        <f>IF(D10="","",(D10-B10)*4)</f>
        <v/>
      </c>
      <c r="F10" s="17">
        <v>44866</v>
      </c>
      <c r="G10" s="20"/>
      <c r="H10" s="9" t="s">
        <v>37</v>
      </c>
      <c r="I10" s="20"/>
      <c r="J10" s="8" t="str">
        <f>IF(I10="","",(I10-G10)*4)</f>
        <v/>
      </c>
      <c r="K10" s="17">
        <v>44896</v>
      </c>
      <c r="L10" s="20"/>
      <c r="M10" s="9" t="s">
        <v>37</v>
      </c>
      <c r="N10" s="20"/>
      <c r="O10" s="8" t="str">
        <f>IF(N10="","",(N10-L10)*4)</f>
        <v/>
      </c>
    </row>
    <row r="11" spans="1:15" ht="14.25" customHeight="1" x14ac:dyDescent="0.25">
      <c r="A11" s="17">
        <v>44836</v>
      </c>
      <c r="B11" s="20"/>
      <c r="C11" s="9" t="s">
        <v>37</v>
      </c>
      <c r="D11" s="20"/>
      <c r="E11" s="8" t="str">
        <f t="shared" ref="E11:E40" si="0">IF(D11="","",(D11-B11)*4)</f>
        <v/>
      </c>
      <c r="F11" s="17">
        <v>44867</v>
      </c>
      <c r="G11" s="20"/>
      <c r="H11" s="9" t="s">
        <v>37</v>
      </c>
      <c r="I11" s="20"/>
      <c r="J11" s="8" t="str">
        <f t="shared" ref="J11:J39" si="1">IF(I11="","",(I11-G11)*4)</f>
        <v/>
      </c>
      <c r="K11" s="17">
        <v>44897</v>
      </c>
      <c r="L11" s="20"/>
      <c r="M11" s="9" t="s">
        <v>37</v>
      </c>
      <c r="N11" s="20"/>
      <c r="O11" s="8" t="str">
        <f t="shared" ref="O11:O40" si="2">IF(N11="","",(N11-L11)*4)</f>
        <v/>
      </c>
    </row>
    <row r="12" spans="1:15" ht="14.25" customHeight="1" x14ac:dyDescent="0.25">
      <c r="A12" s="17">
        <v>44837</v>
      </c>
      <c r="B12" s="20"/>
      <c r="C12" s="9" t="s">
        <v>37</v>
      </c>
      <c r="D12" s="20"/>
      <c r="E12" s="8" t="str">
        <f t="shared" si="0"/>
        <v/>
      </c>
      <c r="F12" s="17">
        <v>44868</v>
      </c>
      <c r="G12" s="20"/>
      <c r="H12" s="9" t="s">
        <v>37</v>
      </c>
      <c r="I12" s="20"/>
      <c r="J12" s="8" t="str">
        <f t="shared" si="1"/>
        <v/>
      </c>
      <c r="K12" s="17">
        <v>44898</v>
      </c>
      <c r="L12" s="20"/>
      <c r="M12" s="9" t="s">
        <v>37</v>
      </c>
      <c r="N12" s="20"/>
      <c r="O12" s="8" t="str">
        <f t="shared" si="2"/>
        <v/>
      </c>
    </row>
    <row r="13" spans="1:15" ht="14.25" customHeight="1" x14ac:dyDescent="0.25">
      <c r="A13" s="17">
        <v>44838</v>
      </c>
      <c r="B13" s="20"/>
      <c r="C13" s="9" t="s">
        <v>37</v>
      </c>
      <c r="D13" s="20"/>
      <c r="E13" s="8" t="str">
        <f t="shared" si="0"/>
        <v/>
      </c>
      <c r="F13" s="17">
        <v>44869</v>
      </c>
      <c r="G13" s="20"/>
      <c r="H13" s="9" t="s">
        <v>37</v>
      </c>
      <c r="I13" s="20"/>
      <c r="J13" s="8" t="str">
        <f t="shared" si="1"/>
        <v/>
      </c>
      <c r="K13" s="17">
        <v>44899</v>
      </c>
      <c r="L13" s="20"/>
      <c r="M13" s="9" t="s">
        <v>37</v>
      </c>
      <c r="N13" s="20"/>
      <c r="O13" s="8" t="str">
        <f t="shared" si="2"/>
        <v/>
      </c>
    </row>
    <row r="14" spans="1:15" ht="14.25" customHeight="1" x14ac:dyDescent="0.25">
      <c r="A14" s="17">
        <v>44839</v>
      </c>
      <c r="B14" s="20"/>
      <c r="C14" s="9" t="s">
        <v>37</v>
      </c>
      <c r="D14" s="20"/>
      <c r="E14" s="8" t="str">
        <f t="shared" si="0"/>
        <v/>
      </c>
      <c r="F14" s="17">
        <v>44870</v>
      </c>
      <c r="G14" s="20"/>
      <c r="H14" s="9" t="s">
        <v>37</v>
      </c>
      <c r="I14" s="20"/>
      <c r="J14" s="8" t="str">
        <f t="shared" si="1"/>
        <v/>
      </c>
      <c r="K14" s="17">
        <v>44900</v>
      </c>
      <c r="L14" s="20"/>
      <c r="M14" s="9" t="s">
        <v>37</v>
      </c>
      <c r="N14" s="20"/>
      <c r="O14" s="8" t="str">
        <f t="shared" si="2"/>
        <v/>
      </c>
    </row>
    <row r="15" spans="1:15" ht="14.25" customHeight="1" x14ac:dyDescent="0.25">
      <c r="A15" s="17">
        <v>44840</v>
      </c>
      <c r="B15" s="20"/>
      <c r="C15" s="9" t="s">
        <v>37</v>
      </c>
      <c r="D15" s="20"/>
      <c r="E15" s="8" t="str">
        <f t="shared" si="0"/>
        <v/>
      </c>
      <c r="F15" s="17">
        <v>44871</v>
      </c>
      <c r="G15" s="20"/>
      <c r="H15" s="9" t="s">
        <v>37</v>
      </c>
      <c r="I15" s="20"/>
      <c r="J15" s="8" t="str">
        <f t="shared" si="1"/>
        <v/>
      </c>
      <c r="K15" s="17">
        <v>44901</v>
      </c>
      <c r="L15" s="20"/>
      <c r="M15" s="9" t="s">
        <v>37</v>
      </c>
      <c r="N15" s="20"/>
      <c r="O15" s="8" t="str">
        <f t="shared" si="2"/>
        <v/>
      </c>
    </row>
    <row r="16" spans="1:15" ht="14.25" customHeight="1" x14ac:dyDescent="0.25">
      <c r="A16" s="17">
        <v>44841</v>
      </c>
      <c r="B16" s="20"/>
      <c r="C16" s="9" t="s">
        <v>37</v>
      </c>
      <c r="D16" s="20"/>
      <c r="E16" s="8" t="str">
        <f t="shared" si="0"/>
        <v/>
      </c>
      <c r="F16" s="17">
        <v>44872</v>
      </c>
      <c r="G16" s="20"/>
      <c r="H16" s="9" t="s">
        <v>37</v>
      </c>
      <c r="I16" s="20"/>
      <c r="J16" s="8" t="str">
        <f t="shared" si="1"/>
        <v/>
      </c>
      <c r="K16" s="17">
        <v>44902</v>
      </c>
      <c r="L16" s="20"/>
      <c r="M16" s="9" t="s">
        <v>37</v>
      </c>
      <c r="N16" s="20"/>
      <c r="O16" s="8" t="str">
        <f t="shared" si="2"/>
        <v/>
      </c>
    </row>
    <row r="17" spans="1:15" ht="14.25" customHeight="1" x14ac:dyDescent="0.25">
      <c r="A17" s="17">
        <v>44842</v>
      </c>
      <c r="B17" s="20"/>
      <c r="C17" s="9" t="s">
        <v>37</v>
      </c>
      <c r="D17" s="20"/>
      <c r="E17" s="8" t="str">
        <f t="shared" si="0"/>
        <v/>
      </c>
      <c r="F17" s="17">
        <v>44873</v>
      </c>
      <c r="G17" s="20"/>
      <c r="H17" s="9" t="s">
        <v>37</v>
      </c>
      <c r="I17" s="20"/>
      <c r="J17" s="8" t="str">
        <f t="shared" si="1"/>
        <v/>
      </c>
      <c r="K17" s="17">
        <v>44903</v>
      </c>
      <c r="L17" s="20"/>
      <c r="M17" s="9" t="s">
        <v>37</v>
      </c>
      <c r="N17" s="20"/>
      <c r="O17" s="8" t="str">
        <f t="shared" si="2"/>
        <v/>
      </c>
    </row>
    <row r="18" spans="1:15" ht="14.25" customHeight="1" x14ac:dyDescent="0.25">
      <c r="A18" s="17">
        <v>44843</v>
      </c>
      <c r="B18" s="20"/>
      <c r="C18" s="9" t="s">
        <v>37</v>
      </c>
      <c r="D18" s="20"/>
      <c r="E18" s="8" t="str">
        <f t="shared" si="0"/>
        <v/>
      </c>
      <c r="F18" s="17">
        <v>44874</v>
      </c>
      <c r="G18" s="20"/>
      <c r="H18" s="9" t="s">
        <v>37</v>
      </c>
      <c r="I18" s="20"/>
      <c r="J18" s="8" t="str">
        <f t="shared" si="1"/>
        <v/>
      </c>
      <c r="K18" s="17">
        <v>44904</v>
      </c>
      <c r="L18" s="20"/>
      <c r="M18" s="9" t="s">
        <v>37</v>
      </c>
      <c r="N18" s="20"/>
      <c r="O18" s="8" t="str">
        <f t="shared" si="2"/>
        <v/>
      </c>
    </row>
    <row r="19" spans="1:15" ht="14.25" customHeight="1" x14ac:dyDescent="0.25">
      <c r="A19" s="17">
        <v>44844</v>
      </c>
      <c r="B19" s="20"/>
      <c r="C19" s="9" t="s">
        <v>37</v>
      </c>
      <c r="D19" s="20"/>
      <c r="E19" s="8" t="str">
        <f t="shared" si="0"/>
        <v/>
      </c>
      <c r="F19" s="17">
        <v>44875</v>
      </c>
      <c r="G19" s="20"/>
      <c r="H19" s="9" t="s">
        <v>37</v>
      </c>
      <c r="I19" s="20"/>
      <c r="J19" s="8" t="str">
        <f t="shared" si="1"/>
        <v/>
      </c>
      <c r="K19" s="17">
        <v>44905</v>
      </c>
      <c r="L19" s="20"/>
      <c r="M19" s="9" t="s">
        <v>37</v>
      </c>
      <c r="N19" s="20"/>
      <c r="O19" s="8" t="str">
        <f t="shared" si="2"/>
        <v/>
      </c>
    </row>
    <row r="20" spans="1:15" ht="14.25" customHeight="1" x14ac:dyDescent="0.25">
      <c r="A20" s="17">
        <v>44845</v>
      </c>
      <c r="B20" s="20"/>
      <c r="C20" s="9" t="s">
        <v>37</v>
      </c>
      <c r="D20" s="20"/>
      <c r="E20" s="8" t="str">
        <f t="shared" si="0"/>
        <v/>
      </c>
      <c r="F20" s="17">
        <v>44876</v>
      </c>
      <c r="G20" s="20"/>
      <c r="H20" s="9" t="s">
        <v>37</v>
      </c>
      <c r="I20" s="20"/>
      <c r="J20" s="8" t="str">
        <f t="shared" si="1"/>
        <v/>
      </c>
      <c r="K20" s="17">
        <v>44906</v>
      </c>
      <c r="L20" s="20"/>
      <c r="M20" s="9" t="s">
        <v>37</v>
      </c>
      <c r="N20" s="20"/>
      <c r="O20" s="8" t="str">
        <f t="shared" si="2"/>
        <v/>
      </c>
    </row>
    <row r="21" spans="1:15" ht="14.25" customHeight="1" x14ac:dyDescent="0.25">
      <c r="A21" s="17">
        <v>44846</v>
      </c>
      <c r="B21" s="20"/>
      <c r="C21" s="9" t="s">
        <v>37</v>
      </c>
      <c r="D21" s="20"/>
      <c r="E21" s="8" t="str">
        <f t="shared" si="0"/>
        <v/>
      </c>
      <c r="F21" s="17">
        <v>44877</v>
      </c>
      <c r="G21" s="20"/>
      <c r="H21" s="9" t="s">
        <v>37</v>
      </c>
      <c r="I21" s="20"/>
      <c r="J21" s="8" t="str">
        <f t="shared" si="1"/>
        <v/>
      </c>
      <c r="K21" s="17">
        <v>44907</v>
      </c>
      <c r="L21" s="20"/>
      <c r="M21" s="9" t="s">
        <v>37</v>
      </c>
      <c r="N21" s="20"/>
      <c r="O21" s="8" t="str">
        <f t="shared" si="2"/>
        <v/>
      </c>
    </row>
    <row r="22" spans="1:15" ht="14.25" customHeight="1" x14ac:dyDescent="0.25">
      <c r="A22" s="17">
        <v>44847</v>
      </c>
      <c r="B22" s="20"/>
      <c r="C22" s="9" t="s">
        <v>37</v>
      </c>
      <c r="D22" s="20"/>
      <c r="E22" s="8" t="str">
        <f t="shared" si="0"/>
        <v/>
      </c>
      <c r="F22" s="17">
        <v>44878</v>
      </c>
      <c r="G22" s="20"/>
      <c r="H22" s="9" t="s">
        <v>37</v>
      </c>
      <c r="I22" s="20"/>
      <c r="J22" s="8" t="str">
        <f t="shared" si="1"/>
        <v/>
      </c>
      <c r="K22" s="17">
        <v>44908</v>
      </c>
      <c r="L22" s="20"/>
      <c r="M22" s="9" t="s">
        <v>37</v>
      </c>
      <c r="N22" s="20"/>
      <c r="O22" s="8" t="str">
        <f t="shared" si="2"/>
        <v/>
      </c>
    </row>
    <row r="23" spans="1:15" ht="14.25" customHeight="1" x14ac:dyDescent="0.25">
      <c r="A23" s="17">
        <v>44848</v>
      </c>
      <c r="B23" s="20"/>
      <c r="C23" s="9" t="s">
        <v>37</v>
      </c>
      <c r="D23" s="20"/>
      <c r="E23" s="8" t="str">
        <f t="shared" si="0"/>
        <v/>
      </c>
      <c r="F23" s="17">
        <v>44879</v>
      </c>
      <c r="G23" s="20"/>
      <c r="H23" s="9" t="s">
        <v>37</v>
      </c>
      <c r="I23" s="20"/>
      <c r="J23" s="8" t="str">
        <f t="shared" si="1"/>
        <v/>
      </c>
      <c r="K23" s="17">
        <v>44909</v>
      </c>
      <c r="L23" s="20"/>
      <c r="M23" s="9" t="s">
        <v>37</v>
      </c>
      <c r="N23" s="20"/>
      <c r="O23" s="8" t="str">
        <f t="shared" si="2"/>
        <v/>
      </c>
    </row>
    <row r="24" spans="1:15" ht="14.25" customHeight="1" x14ac:dyDescent="0.25">
      <c r="A24" s="17">
        <v>44849</v>
      </c>
      <c r="B24" s="20"/>
      <c r="C24" s="9" t="s">
        <v>37</v>
      </c>
      <c r="D24" s="20"/>
      <c r="E24" s="8" t="str">
        <f t="shared" si="0"/>
        <v/>
      </c>
      <c r="F24" s="17">
        <v>44880</v>
      </c>
      <c r="G24" s="20"/>
      <c r="H24" s="9" t="s">
        <v>37</v>
      </c>
      <c r="I24" s="20"/>
      <c r="J24" s="8" t="str">
        <f t="shared" si="1"/>
        <v/>
      </c>
      <c r="K24" s="17">
        <v>44910</v>
      </c>
      <c r="L24" s="20"/>
      <c r="M24" s="9" t="s">
        <v>37</v>
      </c>
      <c r="N24" s="20"/>
      <c r="O24" s="8" t="str">
        <f t="shared" si="2"/>
        <v/>
      </c>
    </row>
    <row r="25" spans="1:15" ht="14.25" customHeight="1" x14ac:dyDescent="0.25">
      <c r="A25" s="17">
        <v>44850</v>
      </c>
      <c r="B25" s="20"/>
      <c r="C25" s="9" t="s">
        <v>37</v>
      </c>
      <c r="D25" s="20"/>
      <c r="E25" s="8" t="str">
        <f t="shared" si="0"/>
        <v/>
      </c>
      <c r="F25" s="17">
        <v>44881</v>
      </c>
      <c r="G25" s="20"/>
      <c r="H25" s="9" t="s">
        <v>37</v>
      </c>
      <c r="I25" s="20"/>
      <c r="J25" s="8" t="str">
        <f t="shared" si="1"/>
        <v/>
      </c>
      <c r="K25" s="17">
        <v>44911</v>
      </c>
      <c r="L25" s="20"/>
      <c r="M25" s="9" t="s">
        <v>37</v>
      </c>
      <c r="N25" s="20"/>
      <c r="O25" s="8" t="str">
        <f t="shared" si="2"/>
        <v/>
      </c>
    </row>
    <row r="26" spans="1:15" ht="14.25" customHeight="1" x14ac:dyDescent="0.25">
      <c r="A26" s="17">
        <v>44851</v>
      </c>
      <c r="B26" s="20"/>
      <c r="C26" s="9" t="s">
        <v>37</v>
      </c>
      <c r="D26" s="20"/>
      <c r="E26" s="8" t="str">
        <f t="shared" si="0"/>
        <v/>
      </c>
      <c r="F26" s="17">
        <v>44882</v>
      </c>
      <c r="G26" s="20"/>
      <c r="H26" s="9" t="s">
        <v>37</v>
      </c>
      <c r="I26" s="20"/>
      <c r="J26" s="8" t="str">
        <f t="shared" si="1"/>
        <v/>
      </c>
      <c r="K26" s="17">
        <v>44912</v>
      </c>
      <c r="L26" s="20"/>
      <c r="M26" s="9" t="s">
        <v>37</v>
      </c>
      <c r="N26" s="20"/>
      <c r="O26" s="8" t="str">
        <f t="shared" si="2"/>
        <v/>
      </c>
    </row>
    <row r="27" spans="1:15" ht="14.25" customHeight="1" x14ac:dyDescent="0.25">
      <c r="A27" s="17">
        <v>44852</v>
      </c>
      <c r="B27" s="20"/>
      <c r="C27" s="9" t="s">
        <v>37</v>
      </c>
      <c r="D27" s="20"/>
      <c r="E27" s="8" t="str">
        <f t="shared" si="0"/>
        <v/>
      </c>
      <c r="F27" s="17">
        <v>44883</v>
      </c>
      <c r="G27" s="20"/>
      <c r="H27" s="9" t="s">
        <v>37</v>
      </c>
      <c r="I27" s="20"/>
      <c r="J27" s="8" t="str">
        <f t="shared" si="1"/>
        <v/>
      </c>
      <c r="K27" s="17">
        <v>44913</v>
      </c>
      <c r="L27" s="20"/>
      <c r="M27" s="9" t="s">
        <v>37</v>
      </c>
      <c r="N27" s="20"/>
      <c r="O27" s="8" t="str">
        <f t="shared" si="2"/>
        <v/>
      </c>
    </row>
    <row r="28" spans="1:15" ht="14.25" customHeight="1" x14ac:dyDescent="0.25">
      <c r="A28" s="17">
        <v>44853</v>
      </c>
      <c r="B28" s="20"/>
      <c r="C28" s="9" t="s">
        <v>37</v>
      </c>
      <c r="D28" s="20"/>
      <c r="E28" s="8" t="str">
        <f t="shared" si="0"/>
        <v/>
      </c>
      <c r="F28" s="17">
        <v>44884</v>
      </c>
      <c r="G28" s="20"/>
      <c r="H28" s="9" t="s">
        <v>37</v>
      </c>
      <c r="I28" s="20"/>
      <c r="J28" s="8" t="str">
        <f t="shared" si="1"/>
        <v/>
      </c>
      <c r="K28" s="17">
        <v>44914</v>
      </c>
      <c r="L28" s="20"/>
      <c r="M28" s="9" t="s">
        <v>37</v>
      </c>
      <c r="N28" s="20"/>
      <c r="O28" s="8" t="str">
        <f t="shared" si="2"/>
        <v/>
      </c>
    </row>
    <row r="29" spans="1:15" ht="14.25" customHeight="1" x14ac:dyDescent="0.25">
      <c r="A29" s="17">
        <v>44854</v>
      </c>
      <c r="B29" s="20"/>
      <c r="C29" s="9" t="s">
        <v>37</v>
      </c>
      <c r="D29" s="20"/>
      <c r="E29" s="8" t="str">
        <f t="shared" si="0"/>
        <v/>
      </c>
      <c r="F29" s="17">
        <v>44885</v>
      </c>
      <c r="G29" s="20"/>
      <c r="H29" s="9" t="s">
        <v>37</v>
      </c>
      <c r="I29" s="20"/>
      <c r="J29" s="8" t="str">
        <f t="shared" si="1"/>
        <v/>
      </c>
      <c r="K29" s="17">
        <v>44915</v>
      </c>
      <c r="L29" s="20"/>
      <c r="M29" s="9" t="s">
        <v>37</v>
      </c>
      <c r="N29" s="20"/>
      <c r="O29" s="8" t="str">
        <f t="shared" si="2"/>
        <v/>
      </c>
    </row>
    <row r="30" spans="1:15" ht="14.25" customHeight="1" x14ac:dyDescent="0.25">
      <c r="A30" s="17">
        <v>44855</v>
      </c>
      <c r="B30" s="20"/>
      <c r="C30" s="9" t="s">
        <v>37</v>
      </c>
      <c r="D30" s="20"/>
      <c r="E30" s="8" t="str">
        <f t="shared" si="0"/>
        <v/>
      </c>
      <c r="F30" s="17">
        <v>44886</v>
      </c>
      <c r="G30" s="20"/>
      <c r="H30" s="9" t="s">
        <v>37</v>
      </c>
      <c r="I30" s="20"/>
      <c r="J30" s="8" t="str">
        <f t="shared" si="1"/>
        <v/>
      </c>
      <c r="K30" s="17">
        <v>44916</v>
      </c>
      <c r="L30" s="20"/>
      <c r="M30" s="9" t="s">
        <v>37</v>
      </c>
      <c r="N30" s="20"/>
      <c r="O30" s="8" t="str">
        <f t="shared" si="2"/>
        <v/>
      </c>
    </row>
    <row r="31" spans="1:15" ht="14.25" customHeight="1" x14ac:dyDescent="0.25">
      <c r="A31" s="17">
        <v>44856</v>
      </c>
      <c r="B31" s="20"/>
      <c r="C31" s="9" t="s">
        <v>37</v>
      </c>
      <c r="D31" s="20"/>
      <c r="E31" s="8" t="str">
        <f t="shared" si="0"/>
        <v/>
      </c>
      <c r="F31" s="17">
        <v>44887</v>
      </c>
      <c r="G31" s="20"/>
      <c r="H31" s="9" t="s">
        <v>37</v>
      </c>
      <c r="I31" s="20"/>
      <c r="J31" s="8" t="str">
        <f t="shared" si="1"/>
        <v/>
      </c>
      <c r="K31" s="17">
        <v>44917</v>
      </c>
      <c r="L31" s="20"/>
      <c r="M31" s="9" t="s">
        <v>37</v>
      </c>
      <c r="N31" s="20"/>
      <c r="O31" s="8" t="str">
        <f t="shared" si="2"/>
        <v/>
      </c>
    </row>
    <row r="32" spans="1:15" ht="14.25" customHeight="1" x14ac:dyDescent="0.25">
      <c r="A32" s="17">
        <v>44857</v>
      </c>
      <c r="B32" s="20"/>
      <c r="C32" s="9" t="s">
        <v>37</v>
      </c>
      <c r="D32" s="20"/>
      <c r="E32" s="8" t="str">
        <f t="shared" si="0"/>
        <v/>
      </c>
      <c r="F32" s="17">
        <v>44888</v>
      </c>
      <c r="G32" s="20"/>
      <c r="H32" s="9" t="s">
        <v>37</v>
      </c>
      <c r="I32" s="20"/>
      <c r="J32" s="8" t="str">
        <f t="shared" si="1"/>
        <v/>
      </c>
      <c r="K32" s="17">
        <v>44918</v>
      </c>
      <c r="L32" s="20"/>
      <c r="M32" s="9" t="s">
        <v>37</v>
      </c>
      <c r="N32" s="20"/>
      <c r="O32" s="8" t="str">
        <f t="shared" si="2"/>
        <v/>
      </c>
    </row>
    <row r="33" spans="1:15" ht="14.25" customHeight="1" x14ac:dyDescent="0.25">
      <c r="A33" s="17">
        <v>44858</v>
      </c>
      <c r="B33" s="20"/>
      <c r="C33" s="9" t="s">
        <v>37</v>
      </c>
      <c r="D33" s="20"/>
      <c r="E33" s="8" t="str">
        <f t="shared" si="0"/>
        <v/>
      </c>
      <c r="F33" s="17">
        <v>44889</v>
      </c>
      <c r="G33" s="20"/>
      <c r="H33" s="9" t="s">
        <v>37</v>
      </c>
      <c r="I33" s="20"/>
      <c r="J33" s="8" t="str">
        <f t="shared" si="1"/>
        <v/>
      </c>
      <c r="K33" s="17">
        <v>44919</v>
      </c>
      <c r="L33" s="20"/>
      <c r="M33" s="9" t="s">
        <v>37</v>
      </c>
      <c r="N33" s="20"/>
      <c r="O33" s="8" t="str">
        <f t="shared" si="2"/>
        <v/>
      </c>
    </row>
    <row r="34" spans="1:15" ht="14.25" customHeight="1" x14ac:dyDescent="0.25">
      <c r="A34" s="17">
        <v>44859</v>
      </c>
      <c r="B34" s="20"/>
      <c r="C34" s="9" t="s">
        <v>37</v>
      </c>
      <c r="D34" s="20"/>
      <c r="E34" s="8" t="str">
        <f t="shared" si="0"/>
        <v/>
      </c>
      <c r="F34" s="17">
        <v>44890</v>
      </c>
      <c r="G34" s="20"/>
      <c r="H34" s="9" t="s">
        <v>37</v>
      </c>
      <c r="I34" s="20"/>
      <c r="J34" s="8" t="str">
        <f t="shared" si="1"/>
        <v/>
      </c>
      <c r="K34" s="17">
        <v>44920</v>
      </c>
      <c r="L34" s="20"/>
      <c r="M34" s="9" t="s">
        <v>37</v>
      </c>
      <c r="N34" s="20"/>
      <c r="O34" s="8" t="str">
        <f t="shared" si="2"/>
        <v/>
      </c>
    </row>
    <row r="35" spans="1:15" ht="14.25" customHeight="1" x14ac:dyDescent="0.25">
      <c r="A35" s="17">
        <v>44860</v>
      </c>
      <c r="B35" s="20"/>
      <c r="C35" s="9" t="s">
        <v>37</v>
      </c>
      <c r="D35" s="20"/>
      <c r="E35" s="8" t="str">
        <f t="shared" si="0"/>
        <v/>
      </c>
      <c r="F35" s="17">
        <v>44891</v>
      </c>
      <c r="G35" s="20"/>
      <c r="H35" s="9" t="s">
        <v>37</v>
      </c>
      <c r="I35" s="20"/>
      <c r="J35" s="8" t="str">
        <f t="shared" si="1"/>
        <v/>
      </c>
      <c r="K35" s="17">
        <v>44921</v>
      </c>
      <c r="L35" s="20"/>
      <c r="M35" s="9" t="s">
        <v>37</v>
      </c>
      <c r="N35" s="20"/>
      <c r="O35" s="8" t="str">
        <f t="shared" si="2"/>
        <v/>
      </c>
    </row>
    <row r="36" spans="1:15" ht="14.25" customHeight="1" x14ac:dyDescent="0.25">
      <c r="A36" s="17">
        <v>44861</v>
      </c>
      <c r="B36" s="20"/>
      <c r="C36" s="9" t="s">
        <v>37</v>
      </c>
      <c r="D36" s="20"/>
      <c r="E36" s="8" t="str">
        <f t="shared" si="0"/>
        <v/>
      </c>
      <c r="F36" s="17">
        <v>44892</v>
      </c>
      <c r="G36" s="20"/>
      <c r="H36" s="9" t="s">
        <v>37</v>
      </c>
      <c r="I36" s="20"/>
      <c r="J36" s="8" t="str">
        <f t="shared" si="1"/>
        <v/>
      </c>
      <c r="K36" s="17">
        <v>44922</v>
      </c>
      <c r="L36" s="20"/>
      <c r="M36" s="9" t="s">
        <v>37</v>
      </c>
      <c r="N36" s="20"/>
      <c r="O36" s="8" t="str">
        <f t="shared" si="2"/>
        <v/>
      </c>
    </row>
    <row r="37" spans="1:15" ht="14.25" customHeight="1" x14ac:dyDescent="0.25">
      <c r="A37" s="17">
        <v>44862</v>
      </c>
      <c r="B37" s="20"/>
      <c r="C37" s="9" t="s">
        <v>37</v>
      </c>
      <c r="D37" s="20"/>
      <c r="E37" s="8" t="str">
        <f t="shared" si="0"/>
        <v/>
      </c>
      <c r="F37" s="17">
        <v>44893</v>
      </c>
      <c r="G37" s="20"/>
      <c r="H37" s="9" t="s">
        <v>37</v>
      </c>
      <c r="I37" s="20"/>
      <c r="J37" s="8" t="str">
        <f t="shared" si="1"/>
        <v/>
      </c>
      <c r="K37" s="17">
        <v>44923</v>
      </c>
      <c r="L37" s="20"/>
      <c r="M37" s="9" t="s">
        <v>37</v>
      </c>
      <c r="N37" s="20"/>
      <c r="O37" s="8" t="str">
        <f t="shared" si="2"/>
        <v/>
      </c>
    </row>
    <row r="38" spans="1:15" ht="14.25" customHeight="1" x14ac:dyDescent="0.25">
      <c r="A38" s="17">
        <v>44863</v>
      </c>
      <c r="B38" s="20"/>
      <c r="C38" s="9" t="s">
        <v>37</v>
      </c>
      <c r="D38" s="20"/>
      <c r="E38" s="8" t="str">
        <f t="shared" si="0"/>
        <v/>
      </c>
      <c r="F38" s="17">
        <v>44894</v>
      </c>
      <c r="G38" s="20"/>
      <c r="H38" s="9" t="s">
        <v>37</v>
      </c>
      <c r="I38" s="20"/>
      <c r="J38" s="8" t="str">
        <f t="shared" si="1"/>
        <v/>
      </c>
      <c r="K38" s="17">
        <v>44924</v>
      </c>
      <c r="L38" s="20"/>
      <c r="M38" s="9" t="s">
        <v>37</v>
      </c>
      <c r="N38" s="20"/>
      <c r="O38" s="8" t="str">
        <f t="shared" si="2"/>
        <v/>
      </c>
    </row>
    <row r="39" spans="1:15" ht="14.25" customHeight="1" x14ac:dyDescent="0.25">
      <c r="A39" s="17">
        <v>44864</v>
      </c>
      <c r="B39" s="20"/>
      <c r="C39" s="9" t="s">
        <v>37</v>
      </c>
      <c r="D39" s="20"/>
      <c r="E39" s="8" t="str">
        <f t="shared" si="0"/>
        <v/>
      </c>
      <c r="F39" s="17">
        <v>44895</v>
      </c>
      <c r="G39" s="20"/>
      <c r="H39" s="9" t="s">
        <v>37</v>
      </c>
      <c r="I39" s="20"/>
      <c r="J39" s="8" t="str">
        <f t="shared" si="1"/>
        <v/>
      </c>
      <c r="K39" s="17">
        <v>44925</v>
      </c>
      <c r="L39" s="20"/>
      <c r="M39" s="9" t="s">
        <v>37</v>
      </c>
      <c r="N39" s="20"/>
      <c r="O39" s="8" t="str">
        <f t="shared" si="2"/>
        <v/>
      </c>
    </row>
    <row r="40" spans="1:15" ht="14.25" customHeight="1" x14ac:dyDescent="0.25">
      <c r="A40" s="17">
        <v>44865</v>
      </c>
      <c r="B40" s="20"/>
      <c r="C40" s="9" t="s">
        <v>37</v>
      </c>
      <c r="D40" s="20"/>
      <c r="E40" s="8" t="str">
        <f t="shared" si="0"/>
        <v/>
      </c>
      <c r="F40" s="17" t="str">
        <f ca="1">IF($G$7="Februar","",IF($G$7="Mai",DATE(YEAR(TODAY()),5,31),IF($G$7="August",DATE(YEAR(TODAY()),8,31),"")))</f>
        <v/>
      </c>
      <c r="G40" s="20"/>
      <c r="H40" s="9" t="s">
        <v>37</v>
      </c>
      <c r="I40" s="20"/>
      <c r="J40" s="8" t="str">
        <f>IF(I40="","",(I40-G40)*4)</f>
        <v/>
      </c>
      <c r="K40" s="17">
        <v>44926</v>
      </c>
      <c r="L40" s="20"/>
      <c r="M40" s="9" t="s">
        <v>37</v>
      </c>
      <c r="N40" s="20"/>
      <c r="O40" s="8" t="str">
        <f t="shared" si="2"/>
        <v/>
      </c>
    </row>
    <row r="41" spans="1:15" ht="14.25" customHeight="1" x14ac:dyDescent="0.25">
      <c r="A41" s="10"/>
      <c r="B41" s="25" t="s">
        <v>40</v>
      </c>
      <c r="C41" s="26"/>
      <c r="D41" s="27"/>
      <c r="E41" s="12">
        <f>SUM(E10:E40)*24</f>
        <v>0</v>
      </c>
      <c r="F41" s="10"/>
      <c r="G41" s="25" t="s">
        <v>40</v>
      </c>
      <c r="H41" s="26"/>
      <c r="I41" s="27"/>
      <c r="J41" s="12">
        <f>SUM(J10:J40)*24</f>
        <v>0</v>
      </c>
      <c r="K41" s="10"/>
      <c r="L41" s="25" t="s">
        <v>40</v>
      </c>
      <c r="M41" s="26"/>
      <c r="N41" s="27"/>
      <c r="O41" s="12">
        <f>SUM(O10:O40)*24</f>
        <v>0</v>
      </c>
    </row>
    <row r="42" spans="1:15" ht="14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4.25" customHeight="1" thickBot="1" x14ac:dyDescent="0.3">
      <c r="A43" s="6"/>
      <c r="B43" s="6"/>
      <c r="C43" s="6"/>
      <c r="D43" s="6" t="str">
        <f xml:space="preserve"> CONCATENATE("Gesamteinheiten im ",K3)</f>
        <v>Gesamteinheiten im 4. Quartal</v>
      </c>
      <c r="E43" s="6"/>
      <c r="F43" s="6"/>
      <c r="G43" s="6"/>
      <c r="H43" s="6"/>
      <c r="I43" s="13"/>
      <c r="J43" s="14">
        <f>SUM(E41,J41,O41)</f>
        <v>0</v>
      </c>
      <c r="K43" s="6" t="str">
        <f>IF(J43=0,"","        --&gt;")</f>
        <v/>
      </c>
      <c r="L43" s="28" t="str">
        <f>IF(J43=0,"",J43*2.75)</f>
        <v/>
      </c>
      <c r="M43" s="28"/>
      <c r="N43" s="28"/>
      <c r="O43" s="6"/>
    </row>
    <row r="44" spans="1:15" ht="14.25" customHeight="1" thickTop="1" x14ac:dyDescent="0.25">
      <c r="A44" s="6"/>
      <c r="B44" s="6"/>
      <c r="C44" s="6"/>
      <c r="D44" s="15"/>
      <c r="E44" s="15"/>
      <c r="F44" s="15"/>
      <c r="G44" s="15"/>
      <c r="H44" s="15"/>
      <c r="I44" s="15"/>
      <c r="J44" s="16"/>
      <c r="K44" s="16"/>
      <c r="L44" s="16"/>
      <c r="M44" s="16"/>
      <c r="N44" s="6"/>
      <c r="O44" s="6"/>
    </row>
    <row r="45" spans="1:15" ht="21" customHeight="1" x14ac:dyDescent="0.25">
      <c r="A45" s="6"/>
      <c r="B45" s="6"/>
      <c r="C45" s="6"/>
      <c r="D45" s="22"/>
      <c r="E45" s="22"/>
      <c r="F45" s="22"/>
      <c r="G45" s="22"/>
      <c r="H45" s="6"/>
      <c r="I45" s="6"/>
      <c r="J45" s="6"/>
      <c r="K45" s="6"/>
      <c r="L45" s="6"/>
      <c r="M45" s="6"/>
      <c r="N45" s="6"/>
      <c r="O45" s="6"/>
    </row>
    <row r="46" spans="1:15" ht="14.25" customHeight="1" x14ac:dyDescent="0.25">
      <c r="A46" s="6"/>
      <c r="B46" s="6"/>
      <c r="C46" s="6"/>
      <c r="D46" s="16" t="s">
        <v>4</v>
      </c>
      <c r="E46" s="16"/>
      <c r="F46" s="16"/>
      <c r="G46" s="16"/>
      <c r="H46" s="16"/>
      <c r="I46" s="6"/>
      <c r="J46" s="15" t="s">
        <v>5</v>
      </c>
      <c r="K46" s="15"/>
      <c r="L46" s="15"/>
      <c r="M46" s="15"/>
      <c r="N46" s="15"/>
      <c r="O46" s="6"/>
    </row>
    <row r="47" spans="1:15" x14ac:dyDescent="0.25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</sheetData>
  <sheetProtection algorithmName="SHA-512" hashValue="mrVZ9aToPjYykmrcB0kgWttVwDInApcggduqrJs0I25A11uI/DqlBL7+Sq62vofYoumVjZ/iTNIAv9ovNuNS9g==" saltValue="shCa2uQO3ELHPIZMnJMcww==" spinCount="100000" sheet="1" objects="1" scenarios="1"/>
  <mergeCells count="23">
    <mergeCell ref="A8:A9"/>
    <mergeCell ref="B41:D41"/>
    <mergeCell ref="A5:O5"/>
    <mergeCell ref="A1:O1"/>
    <mergeCell ref="A2:E2"/>
    <mergeCell ref="A4:E4"/>
    <mergeCell ref="A3:E3"/>
    <mergeCell ref="F4:I4"/>
    <mergeCell ref="F3:I3"/>
    <mergeCell ref="F8:F9"/>
    <mergeCell ref="G7:J7"/>
    <mergeCell ref="L8:N8"/>
    <mergeCell ref="B8:D8"/>
    <mergeCell ref="B7:E7"/>
    <mergeCell ref="E8:E9"/>
    <mergeCell ref="O8:O9"/>
    <mergeCell ref="K8:K9"/>
    <mergeCell ref="L7:O7"/>
    <mergeCell ref="L43:N43"/>
    <mergeCell ref="G41:I41"/>
    <mergeCell ref="L41:N41"/>
    <mergeCell ref="G8:I8"/>
    <mergeCell ref="J8:J9"/>
  </mergeCells>
  <phoneticPr fontId="7" type="noConversion"/>
  <pageMargins left="0.25" right="0.25" top="0.51041666666666663" bottom="0.75" header="0.3" footer="0.3"/>
  <pageSetup paperSize="9" orientation="portrait" verticalDpi="0" r:id="rId1"/>
  <headerFooter>
    <oddHeader xml:space="preserve">&amp;CÜbungsleiter -Stundennachweis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dropdown!$E$1:$E$61</xm:f>
          </x14:formula1>
          <xm:sqref>B10:B40 N10:N40 L10:L40 I10:I40 G10:G40 D10:D40</xm:sqref>
        </x14:dataValidation>
        <x14:dataValidation type="list" allowBlank="1" showInputMessage="1" showErrorMessage="1" xr:uid="{00000000-0002-0000-0000-000000000000}">
          <x14:formula1>
            <xm:f>dropdown!A1:A26</xm:f>
          </x14:formula1>
          <xm:sqref>F4:I4</xm:sqref>
        </x14:dataValidation>
        <x14:dataValidation type="list" allowBlank="1" showInputMessage="1" showErrorMessage="1" xr:uid="{00000000-0002-0000-0000-000001000000}">
          <x14:formula1>
            <xm:f>dropdown!C1:C4</xm:f>
          </x14:formula1>
          <xm:sqref>K3:M3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zoomScaleNormal="100" workbookViewId="0">
      <selection activeCell="B26" sqref="B26"/>
    </sheetView>
  </sheetViews>
  <sheetFormatPr baseColWidth="10" defaultRowHeight="15" x14ac:dyDescent="0.25"/>
  <cols>
    <col min="1" max="1" width="30.85546875" customWidth="1"/>
    <col min="2" max="2" width="13.7109375" customWidth="1"/>
    <col min="3" max="3" width="23.42578125" customWidth="1"/>
  </cols>
  <sheetData>
    <row r="1" spans="1:9" x14ac:dyDescent="0.25">
      <c r="A1" t="s">
        <v>7</v>
      </c>
      <c r="C1" t="s">
        <v>29</v>
      </c>
      <c r="E1" s="7">
        <v>0.33333333333333298</v>
      </c>
    </row>
    <row r="2" spans="1:9" x14ac:dyDescent="0.25">
      <c r="A2" s="3" t="s">
        <v>8</v>
      </c>
      <c r="C2" t="s">
        <v>30</v>
      </c>
      <c r="E2" s="7">
        <v>0.34375</v>
      </c>
    </row>
    <row r="3" spans="1:9" x14ac:dyDescent="0.25">
      <c r="A3" t="s">
        <v>9</v>
      </c>
      <c r="C3" t="s">
        <v>31</v>
      </c>
      <c r="E3" s="7">
        <v>0.35416666666666702</v>
      </c>
    </row>
    <row r="4" spans="1:9" x14ac:dyDescent="0.25">
      <c r="A4" t="s">
        <v>10</v>
      </c>
      <c r="C4" t="s">
        <v>32</v>
      </c>
      <c r="E4" s="7">
        <v>0.36458333333333298</v>
      </c>
    </row>
    <row r="5" spans="1:9" x14ac:dyDescent="0.25">
      <c r="A5" t="s">
        <v>11</v>
      </c>
      <c r="E5" s="7">
        <v>0.375</v>
      </c>
    </row>
    <row r="6" spans="1:9" x14ac:dyDescent="0.25">
      <c r="A6" t="s">
        <v>12</v>
      </c>
      <c r="E6" s="7">
        <v>0.38541666666666702</v>
      </c>
    </row>
    <row r="7" spans="1:9" x14ac:dyDescent="0.25">
      <c r="A7" s="3" t="s">
        <v>33</v>
      </c>
      <c r="E7" s="7">
        <v>0.39583333333333298</v>
      </c>
    </row>
    <row r="8" spans="1:9" x14ac:dyDescent="0.25">
      <c r="A8" s="3" t="s">
        <v>39</v>
      </c>
      <c r="E8" s="7">
        <v>0.40625</v>
      </c>
    </row>
    <row r="9" spans="1:9" x14ac:dyDescent="0.25">
      <c r="A9" t="s">
        <v>13</v>
      </c>
      <c r="E9" s="7">
        <v>0.41666666666666702</v>
      </c>
    </row>
    <row r="10" spans="1:9" x14ac:dyDescent="0.25">
      <c r="A10" t="s">
        <v>14</v>
      </c>
      <c r="E10" s="7">
        <v>0.42708333333333298</v>
      </c>
    </row>
    <row r="11" spans="1:9" x14ac:dyDescent="0.25">
      <c r="A11" t="s">
        <v>15</v>
      </c>
      <c r="E11" s="7">
        <v>0.4375</v>
      </c>
    </row>
    <row r="12" spans="1:9" x14ac:dyDescent="0.25">
      <c r="A12" t="s">
        <v>16</v>
      </c>
      <c r="E12" s="7">
        <v>0.44791666666666702</v>
      </c>
    </row>
    <row r="13" spans="1:9" x14ac:dyDescent="0.25">
      <c r="A13" t="s">
        <v>17</v>
      </c>
      <c r="E13" s="7">
        <v>0.45833333333333298</v>
      </c>
      <c r="I13" s="4"/>
    </row>
    <row r="14" spans="1:9" x14ac:dyDescent="0.25">
      <c r="A14" t="s">
        <v>41</v>
      </c>
      <c r="E14" s="7">
        <v>0.46875</v>
      </c>
    </row>
    <row r="15" spans="1:9" x14ac:dyDescent="0.25">
      <c r="A15" t="s">
        <v>18</v>
      </c>
      <c r="E15" s="7">
        <v>0.47916666666666702</v>
      </c>
    </row>
    <row r="16" spans="1:9" x14ac:dyDescent="0.25">
      <c r="A16" t="s">
        <v>19</v>
      </c>
      <c r="E16" s="7">
        <v>0.48958333333333298</v>
      </c>
    </row>
    <row r="17" spans="1:9" x14ac:dyDescent="0.25">
      <c r="A17" t="s">
        <v>20</v>
      </c>
      <c r="E17" s="7">
        <v>0.5</v>
      </c>
    </row>
    <row r="18" spans="1:9" x14ac:dyDescent="0.25">
      <c r="A18" t="s">
        <v>21</v>
      </c>
      <c r="E18" s="7">
        <v>0.51041666666666696</v>
      </c>
      <c r="I18" s="3"/>
    </row>
    <row r="19" spans="1:9" x14ac:dyDescent="0.25">
      <c r="A19" t="s">
        <v>22</v>
      </c>
      <c r="E19" s="7">
        <v>0.52083333333333304</v>
      </c>
      <c r="I19" s="3"/>
    </row>
    <row r="20" spans="1:9" x14ac:dyDescent="0.25">
      <c r="A20" t="s">
        <v>23</v>
      </c>
      <c r="E20" s="7">
        <v>0.53125</v>
      </c>
      <c r="I20" s="4"/>
    </row>
    <row r="21" spans="1:9" x14ac:dyDescent="0.25">
      <c r="A21" t="s">
        <v>24</v>
      </c>
      <c r="E21" s="7">
        <v>0.54166666666666696</v>
      </c>
    </row>
    <row r="22" spans="1:9" x14ac:dyDescent="0.25">
      <c r="A22" s="3" t="s">
        <v>25</v>
      </c>
      <c r="E22" s="7">
        <v>0.55208333333333304</v>
      </c>
      <c r="I22" s="3"/>
    </row>
    <row r="23" spans="1:9" x14ac:dyDescent="0.25">
      <c r="A23" t="s">
        <v>26</v>
      </c>
      <c r="E23" s="7">
        <v>0.5625</v>
      </c>
      <c r="I23" s="3"/>
    </row>
    <row r="24" spans="1:9" x14ac:dyDescent="0.25">
      <c r="A24" t="s">
        <v>27</v>
      </c>
      <c r="E24" s="7">
        <v>0.57291666666666696</v>
      </c>
    </row>
    <row r="25" spans="1:9" x14ac:dyDescent="0.25">
      <c r="A25" t="s">
        <v>28</v>
      </c>
      <c r="E25" s="7">
        <v>0.58333333333333304</v>
      </c>
    </row>
    <row r="26" spans="1:9" x14ac:dyDescent="0.25">
      <c r="A26" t="s">
        <v>42</v>
      </c>
      <c r="E26" s="7">
        <v>0.59375</v>
      </c>
    </row>
    <row r="27" spans="1:9" x14ac:dyDescent="0.25">
      <c r="E27" s="7">
        <v>0.60416666666666696</v>
      </c>
    </row>
    <row r="28" spans="1:9" x14ac:dyDescent="0.25">
      <c r="E28" s="7">
        <v>0.61458333333333304</v>
      </c>
    </row>
    <row r="29" spans="1:9" x14ac:dyDescent="0.25">
      <c r="E29" s="7">
        <v>0.625</v>
      </c>
    </row>
    <row r="30" spans="1:9" x14ac:dyDescent="0.25">
      <c r="E30" s="7">
        <v>0.63541666666666696</v>
      </c>
    </row>
    <row r="31" spans="1:9" x14ac:dyDescent="0.25">
      <c r="E31" s="7">
        <v>0.64583333333333304</v>
      </c>
    </row>
    <row r="32" spans="1:9" x14ac:dyDescent="0.25">
      <c r="E32" s="7">
        <v>0.65625</v>
      </c>
    </row>
    <row r="33" spans="5:5" x14ac:dyDescent="0.25">
      <c r="E33" s="7">
        <v>0.66666666666666696</v>
      </c>
    </row>
    <row r="34" spans="5:5" x14ac:dyDescent="0.25">
      <c r="E34" s="7">
        <v>0.67708333333333304</v>
      </c>
    </row>
    <row r="35" spans="5:5" x14ac:dyDescent="0.25">
      <c r="E35" s="7">
        <v>0.6875</v>
      </c>
    </row>
    <row r="36" spans="5:5" x14ac:dyDescent="0.25">
      <c r="E36" s="7">
        <v>0.69791666666666696</v>
      </c>
    </row>
    <row r="37" spans="5:5" x14ac:dyDescent="0.25">
      <c r="E37" s="7">
        <v>0.70833333333333304</v>
      </c>
    </row>
    <row r="38" spans="5:5" x14ac:dyDescent="0.25">
      <c r="E38" s="7">
        <v>0.71875</v>
      </c>
    </row>
    <row r="39" spans="5:5" x14ac:dyDescent="0.25">
      <c r="E39" s="7">
        <v>0.72916666666666696</v>
      </c>
    </row>
    <row r="40" spans="5:5" x14ac:dyDescent="0.25">
      <c r="E40" s="7">
        <v>0.73958333333333304</v>
      </c>
    </row>
    <row r="41" spans="5:5" x14ac:dyDescent="0.25">
      <c r="E41" s="7">
        <v>0.75</v>
      </c>
    </row>
    <row r="42" spans="5:5" x14ac:dyDescent="0.25">
      <c r="E42" s="7">
        <v>0.76041666666666696</v>
      </c>
    </row>
    <row r="43" spans="5:5" x14ac:dyDescent="0.25">
      <c r="E43" s="7">
        <v>0.77083333333333304</v>
      </c>
    </row>
    <row r="44" spans="5:5" x14ac:dyDescent="0.25">
      <c r="E44" s="7">
        <v>0.78125</v>
      </c>
    </row>
    <row r="45" spans="5:5" x14ac:dyDescent="0.25">
      <c r="E45" s="7">
        <v>0.79166666666666696</v>
      </c>
    </row>
    <row r="46" spans="5:5" x14ac:dyDescent="0.25">
      <c r="E46" s="7">
        <v>0.80208333333333304</v>
      </c>
    </row>
    <row r="47" spans="5:5" x14ac:dyDescent="0.25">
      <c r="E47" s="7">
        <v>0.8125</v>
      </c>
    </row>
    <row r="48" spans="5:5" x14ac:dyDescent="0.25">
      <c r="E48" s="7">
        <v>0.82291666666666696</v>
      </c>
    </row>
    <row r="49" spans="5:5" x14ac:dyDescent="0.25">
      <c r="E49" s="7">
        <v>0.83333333333333304</v>
      </c>
    </row>
    <row r="50" spans="5:5" x14ac:dyDescent="0.25">
      <c r="E50" s="7">
        <v>0.84375</v>
      </c>
    </row>
    <row r="51" spans="5:5" x14ac:dyDescent="0.25">
      <c r="E51" s="7">
        <v>0.85416666666666696</v>
      </c>
    </row>
    <row r="52" spans="5:5" x14ac:dyDescent="0.25">
      <c r="E52" s="7">
        <v>0.86458333333333304</v>
      </c>
    </row>
    <row r="53" spans="5:5" x14ac:dyDescent="0.25">
      <c r="E53" s="7">
        <v>0.875</v>
      </c>
    </row>
    <row r="54" spans="5:5" x14ac:dyDescent="0.25">
      <c r="E54" s="7">
        <v>0.88541666666666696</v>
      </c>
    </row>
    <row r="55" spans="5:5" x14ac:dyDescent="0.25">
      <c r="E55" s="7">
        <v>0.89583333333333304</v>
      </c>
    </row>
    <row r="56" spans="5:5" x14ac:dyDescent="0.25">
      <c r="E56" s="7">
        <v>0.90625</v>
      </c>
    </row>
    <row r="57" spans="5:5" x14ac:dyDescent="0.25">
      <c r="E57" s="7">
        <v>0.91666666666666696</v>
      </c>
    </row>
    <row r="58" spans="5:5" x14ac:dyDescent="0.25">
      <c r="E58" s="7">
        <v>0.92708333333333304</v>
      </c>
    </row>
    <row r="59" spans="5:5" x14ac:dyDescent="0.25">
      <c r="E59" s="7">
        <v>0.9375</v>
      </c>
    </row>
    <row r="60" spans="5:5" x14ac:dyDescent="0.25">
      <c r="E60" s="7">
        <v>0.94791666666666696</v>
      </c>
    </row>
    <row r="61" spans="5:5" x14ac:dyDescent="0.25">
      <c r="E61" s="7">
        <v>0.95833333333333304</v>
      </c>
    </row>
    <row r="62" spans="5:5" x14ac:dyDescent="0.25">
      <c r="E62" s="7"/>
    </row>
    <row r="63" spans="5:5" x14ac:dyDescent="0.25">
      <c r="E63" s="7"/>
    </row>
    <row r="64" spans="5:5" x14ac:dyDescent="0.25">
      <c r="E64" s="7"/>
    </row>
  </sheetData>
  <sheetProtection algorithmName="SHA-512" hashValue="thgSP5U/Hte2RTn2vAdqyjf7Xsn3m9knEktTQZoRL7oB+JAce2sylCUI7ox4HAljPqIllf/PbuM9C8qIygkSiA==" saltValue="IZ4Y9AFcSAODcOGiKjGKo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fsj</dc:creator>
  <cp:lastModifiedBy>Nicole Buchner</cp:lastModifiedBy>
  <cp:lastPrinted>2017-03-29T08:35:43Z</cp:lastPrinted>
  <dcterms:created xsi:type="dcterms:W3CDTF">2016-01-25T13:28:43Z</dcterms:created>
  <dcterms:modified xsi:type="dcterms:W3CDTF">2022-09-14T14:23:47Z</dcterms:modified>
</cp:coreProperties>
</file>